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sflo\Documents\ACDC\WX\Issues for WOM 2023\Drafts\Section 6 Drafts\"/>
    </mc:Choice>
  </mc:AlternateContent>
  <xr:revisionPtr revIDLastSave="0" documentId="8_{B042126C-15BC-4FA1-A4F7-829381F2B3E6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G30" i="1" l="1"/>
  <c r="G29" i="1"/>
  <c r="G31" i="1" s="1"/>
  <c r="G33" i="1" s="1"/>
  <c r="G36" i="1" l="1"/>
  <c r="G35" i="1"/>
</calcChain>
</file>

<file path=xl/sharedStrings.xml><?xml version="1.0" encoding="utf-8"?>
<sst xmlns="http://schemas.openxmlformats.org/spreadsheetml/2006/main" count="32" uniqueCount="27">
  <si>
    <t>per year</t>
  </si>
  <si>
    <t>per month</t>
  </si>
  <si>
    <t>Cost of Refrigerator Replacement, including disposal of old fridge:</t>
  </si>
  <si>
    <t>per kWh</t>
  </si>
  <si>
    <t>Life of the Refrigerator:</t>
  </si>
  <si>
    <t>years</t>
  </si>
  <si>
    <t>Electric Rate for the Home with the Refrigerator:</t>
  </si>
  <si>
    <t>Economic Discount Rate (real, with inflation removed):</t>
  </si>
  <si>
    <t>Economic Analysis of Refrigerator Replacement</t>
  </si>
  <si>
    <t>Main Inputs</t>
  </si>
  <si>
    <t>Results</t>
  </si>
  <si>
    <t>Monthly Energy Cost of Existing Refrigerator, as read by Power Meter:</t>
  </si>
  <si>
    <t>Blue Entries are cells that can be changed by the user</t>
  </si>
  <si>
    <t>Name of Job:</t>
  </si>
  <si>
    <t>(make sure this is entered into the Power Meter)</t>
  </si>
  <si>
    <t>kWh per year</t>
  </si>
  <si>
    <t>Annual Energy Use of Replacement Refrigerator:</t>
  </si>
  <si>
    <t>Annual Energy Use of Existing Refrigerator:</t>
  </si>
  <si>
    <t>Annual Energy Cost Savings:</t>
  </si>
  <si>
    <t>Simple Payback:</t>
  </si>
  <si>
    <t>Savings-to-Investment Ratio, SIR:</t>
  </si>
  <si>
    <t>Energy Savings:</t>
  </si>
  <si>
    <t>Annual Energy Use of Replacement Refrigerator from Energy Label:</t>
  </si>
  <si>
    <t>Remember to press Enter after typing each input</t>
  </si>
  <si>
    <t xml:space="preserve"> </t>
  </si>
  <si>
    <t>Economic Assumptions Approved by DOE</t>
  </si>
  <si>
    <t>base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</si>
</sst>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_);_(&quot;$&quot;* \(#,##0.000\);_(&quot;$&quot;* &quot;-&quot;??_);_(@_)"/>
    <numFmt numFmtId="166" formatCode="_(* #,##0_);_(* \(#,##0\);_(* &quot;-&quot;??_);_(@_)"/>
    <numFmt numFmtId="167" formatCode="0.0"/>
  </numFmts>
  <fonts count="7" x14ac:knownFonts="1">
    <font>
      <sz val="10"/>
      <name val="Bookman Old Style"/>
    </font>
    <font>
      <sz val="10"/>
      <name val="Bookman Old Style"/>
    </font>
    <font>
      <sz val="10"/>
      <color indexed="12"/>
      <name val="Bookman Old Style"/>
      <family val="1"/>
    </font>
    <font>
      <b/>
      <sz val="10"/>
      <name val="Bookman Old Style"/>
      <family val="1"/>
    </font>
    <font>
      <b/>
      <sz val="12"/>
      <name val="Arial"/>
      <family val="2"/>
    </font>
    <font>
      <b/>
      <sz val="11"/>
      <name val="Arial"/>
      <family val="2"/>
    </font>
    <font>
      <sz val="1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Font="0" applyBorder="0" applyAlignment="0" applyProtection="0"/>
  </cellStyleXfs>
  <cellXfs count="28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5" fillId="0" borderId="0" xfId="0" applyFont="1" applyProtection="1">
      <protection locked="0"/>
    </xf>
    <xf numFmtId="165" fontId="2" fillId="0" borderId="0" xfId="2" applyNumberFormat="1" applyFont="1" applyBorder="1" applyProtection="1">
      <protection locked="0"/>
    </xf>
    <xf numFmtId="165" fontId="2" fillId="0" borderId="0" xfId="2" applyNumberFormat="1" applyFont="1" applyProtection="1">
      <protection locked="0"/>
    </xf>
    <xf numFmtId="0" fontId="0" fillId="0" borderId="2" xfId="0" applyBorder="1" applyProtection="1">
      <protection locked="0"/>
    </xf>
    <xf numFmtId="165" fontId="2" fillId="0" borderId="2" xfId="2" applyNumberFormat="1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166" fontId="0" fillId="0" borderId="0" xfId="1" applyNumberFormat="1" applyFont="1" applyProtection="1"/>
    <xf numFmtId="166" fontId="0" fillId="0" borderId="2" xfId="0" applyNumberFormat="1" applyBorder="1"/>
    <xf numFmtId="164" fontId="3" fillId="0" borderId="0" xfId="2" applyNumberFormat="1" applyFont="1" applyProtection="1"/>
    <xf numFmtId="43" fontId="0" fillId="0" borderId="0" xfId="0" applyNumberFormat="1"/>
    <xf numFmtId="167" fontId="3" fillId="0" borderId="0" xfId="0" applyNumberFormat="1" applyFont="1"/>
    <xf numFmtId="43" fontId="3" fillId="0" borderId="0" xfId="1" applyFont="1" applyProtection="1"/>
    <xf numFmtId="44" fontId="2" fillId="0" borderId="3" xfId="2" applyFont="1" applyFill="1" applyBorder="1" applyProtection="1">
      <protection locked="0"/>
    </xf>
    <xf numFmtId="166" fontId="2" fillId="0" borderId="3" xfId="1" applyNumberFormat="1" applyFont="1" applyBorder="1" applyProtection="1">
      <protection locked="0"/>
    </xf>
    <xf numFmtId="164" fontId="2" fillId="0" borderId="4" xfId="2" applyNumberFormat="1" applyFont="1" applyBorder="1" applyProtection="1">
      <protection locked="0"/>
    </xf>
    <xf numFmtId="165" fontId="2" fillId="0" borderId="3" xfId="2" applyNumberFormat="1" applyFont="1" applyBorder="1" applyProtection="1">
      <protection locked="0"/>
    </xf>
    <xf numFmtId="166" fontId="6" fillId="0" borderId="0" xfId="1" applyNumberFormat="1" applyFont="1" applyProtection="1"/>
    <xf numFmtId="10" fontId="6" fillId="0" borderId="0" xfId="0" applyNumberFormat="1" applyFont="1"/>
    <xf numFmtId="0" fontId="0" fillId="0" borderId="5" xfId="0" applyBorder="1"/>
    <xf numFmtId="0" fontId="3" fillId="0" borderId="0" xfId="0" applyFont="1"/>
    <xf numFmtId="0" fontId="5" fillId="0" borderId="0" xfId="0" quotePrefix="1" applyFont="1" applyAlignment="1" applyProtection="1">
      <alignment horizontal="left"/>
      <protection locked="0"/>
    </xf>
    <xf numFmtId="0" fontId="2" fillId="0" borderId="3" xfId="0" applyFont="1" applyBorder="1" applyProtection="1">
      <protection locked="0"/>
    </xf>
    <xf numFmtId="0" fontId="0" fillId="0" borderId="6" xfId="0" applyBorder="1"/>
    <xf numFmtId="0" fontId="0" fillId="0" borderId="5" xfId="0" applyBorder="1"/>
  </cellXfs>
  <cellStyles count="4">
    <cellStyle name="Comma" xfId="1" builtinId="3"/>
    <cellStyle name="Currency" xfId="2" builtinId="4"/>
    <cellStyle name="Input" xfId="3" builtinId="20" customBuilti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6"/>
  <sheetViews>
    <sheetView showGridLines="0" showRowColHeaders="0" tabSelected="1" topLeftCell="A5" zoomScale="85" workbookViewId="0">
      <selection activeCell="J18" sqref="J18"/>
    </sheetView>
  </sheetViews>
  <sheetFormatPr defaultColWidth="9" defaultRowHeight="13.2" x14ac:dyDescent="0.25"/>
  <cols>
    <col min="1" max="1" width="13" style="2" customWidth="1"/>
    <col min="2" max="6" width="9" style="2"/>
    <col min="7" max="7" width="9.90625" style="2" bestFit="1" customWidth="1"/>
    <col min="8" max="8" width="12.453125" style="2" customWidth="1"/>
    <col min="9" max="16384" width="9" style="2"/>
  </cols>
  <sheetData>
    <row r="1" spans="1:8" ht="15.6" x14ac:dyDescent="0.3">
      <c r="A1" s="1" t="s">
        <v>8</v>
      </c>
    </row>
    <row r="2" spans="1:8" x14ac:dyDescent="0.25">
      <c r="A2" s="2" t="s">
        <v>12</v>
      </c>
    </row>
    <row r="3" spans="1:8" x14ac:dyDescent="0.25">
      <c r="A3" s="3" t="s">
        <v>23</v>
      </c>
      <c r="B3" s="3"/>
      <c r="C3" s="3"/>
      <c r="D3" s="3"/>
      <c r="E3" s="3"/>
      <c r="F3" s="3"/>
      <c r="G3" s="3"/>
      <c r="H3" s="3"/>
    </row>
    <row r="5" spans="1:8" ht="13.8" x14ac:dyDescent="0.25">
      <c r="A5" s="4" t="s">
        <v>9</v>
      </c>
    </row>
    <row r="6" spans="1:8" ht="13.8" thickBot="1" x14ac:dyDescent="0.3"/>
    <row r="7" spans="1:8" ht="13.8" thickBot="1" x14ac:dyDescent="0.3">
      <c r="A7" s="2" t="s">
        <v>13</v>
      </c>
      <c r="B7" s="25" t="s">
        <v>26</v>
      </c>
      <c r="C7" s="26"/>
      <c r="D7" s="26"/>
      <c r="E7" s="26"/>
      <c r="F7" s="26"/>
      <c r="G7" s="26"/>
      <c r="H7" s="27"/>
    </row>
    <row r="8" spans="1:8" ht="13.8" thickBot="1" x14ac:dyDescent="0.3"/>
    <row r="9" spans="1:8" ht="13.8" thickBot="1" x14ac:dyDescent="0.3">
      <c r="A9" s="2" t="s">
        <v>11</v>
      </c>
      <c r="G9" s="16">
        <v>7.21</v>
      </c>
      <c r="H9" s="22" t="s">
        <v>1</v>
      </c>
    </row>
    <row r="10" spans="1:8" ht="13.8" thickBot="1" x14ac:dyDescent="0.3"/>
    <row r="11" spans="1:8" ht="13.8" thickBot="1" x14ac:dyDescent="0.3">
      <c r="A11" s="2" t="s">
        <v>22</v>
      </c>
      <c r="G11" s="17">
        <v>430</v>
      </c>
      <c r="H11" s="22" t="s">
        <v>15</v>
      </c>
    </row>
    <row r="12" spans="1:8" ht="13.8" thickBot="1" x14ac:dyDescent="0.3"/>
    <row r="13" spans="1:8" ht="13.8" thickBot="1" x14ac:dyDescent="0.3">
      <c r="A13" s="2" t="s">
        <v>2</v>
      </c>
      <c r="G13" s="18">
        <v>540</v>
      </c>
    </row>
    <row r="14" spans="1:8" ht="13.8" thickBot="1" x14ac:dyDescent="0.3"/>
    <row r="15" spans="1:8" ht="13.8" thickBot="1" x14ac:dyDescent="0.3">
      <c r="A15" s="2" t="s">
        <v>6</v>
      </c>
      <c r="G15" s="19">
        <v>9.3399999999999997E-2</v>
      </c>
      <c r="H15" s="22" t="s">
        <v>3</v>
      </c>
    </row>
    <row r="16" spans="1:8" x14ac:dyDescent="0.25">
      <c r="A16" s="2" t="s">
        <v>14</v>
      </c>
      <c r="G16" s="5"/>
    </row>
    <row r="17" spans="1:8" x14ac:dyDescent="0.25">
      <c r="G17" s="6"/>
    </row>
    <row r="18" spans="1:8" x14ac:dyDescent="0.25">
      <c r="A18" s="7"/>
      <c r="B18" s="7"/>
      <c r="C18" s="7"/>
      <c r="D18" s="7"/>
      <c r="E18" s="7"/>
      <c r="F18" s="7"/>
      <c r="G18" s="8"/>
      <c r="H18" s="7"/>
    </row>
    <row r="19" spans="1:8" ht="13.8" x14ac:dyDescent="0.25">
      <c r="A19" s="24" t="s">
        <v>25</v>
      </c>
      <c r="G19" s="5"/>
    </row>
    <row r="21" spans="1:8" hidden="1" x14ac:dyDescent="0.25"/>
    <row r="22" spans="1:8" hidden="1" x14ac:dyDescent="0.25"/>
    <row r="23" spans="1:8" x14ac:dyDescent="0.25">
      <c r="A23" s="2" t="s">
        <v>4</v>
      </c>
      <c r="G23" s="20">
        <v>15</v>
      </c>
      <c r="H23" t="s">
        <v>5</v>
      </c>
    </row>
    <row r="24" spans="1:8" x14ac:dyDescent="0.25">
      <c r="A24" s="2" t="s">
        <v>7</v>
      </c>
      <c r="G24" s="21">
        <v>3.4000000000000002E-2</v>
      </c>
      <c r="H24" t="s">
        <v>0</v>
      </c>
    </row>
    <row r="25" spans="1:8" x14ac:dyDescent="0.25">
      <c r="H25" s="2" t="s">
        <v>24</v>
      </c>
    </row>
    <row r="26" spans="1:8" x14ac:dyDescent="0.25">
      <c r="A26" s="7"/>
      <c r="B26" s="7"/>
      <c r="C26" s="7"/>
      <c r="D26" s="7"/>
      <c r="E26" s="7"/>
      <c r="F26" s="7"/>
      <c r="G26" s="7"/>
      <c r="H26" s="7"/>
    </row>
    <row r="27" spans="1:8" ht="13.8" x14ac:dyDescent="0.25">
      <c r="A27" s="4" t="s">
        <v>10</v>
      </c>
    </row>
    <row r="29" spans="1:8" x14ac:dyDescent="0.25">
      <c r="A29" s="2" t="s">
        <v>17</v>
      </c>
      <c r="G29" s="10">
        <f>G9/G15*12</f>
        <v>926.33832976445387</v>
      </c>
      <c r="H29" t="s">
        <v>15</v>
      </c>
    </row>
    <row r="30" spans="1:8" x14ac:dyDescent="0.25">
      <c r="A30" s="2" t="s">
        <v>16</v>
      </c>
      <c r="G30" s="10">
        <f>G11</f>
        <v>430</v>
      </c>
      <c r="H30" t="s">
        <v>15</v>
      </c>
    </row>
    <row r="31" spans="1:8" x14ac:dyDescent="0.25">
      <c r="F31" s="9" t="s">
        <v>21</v>
      </c>
      <c r="G31" s="11">
        <f>G29-G30</f>
        <v>496.33832976445387</v>
      </c>
      <c r="H31" t="s">
        <v>15</v>
      </c>
    </row>
    <row r="32" spans="1:8" x14ac:dyDescent="0.25">
      <c r="G32"/>
    </row>
    <row r="33" spans="1:8" x14ac:dyDescent="0.25">
      <c r="A33" s="2" t="s">
        <v>18</v>
      </c>
      <c r="G33" s="12">
        <f>G31*G15</f>
        <v>46.35799999999999</v>
      </c>
      <c r="H33" s="23" t="s">
        <v>0</v>
      </c>
    </row>
    <row r="34" spans="1:8" x14ac:dyDescent="0.25">
      <c r="G34" s="13"/>
    </row>
    <row r="35" spans="1:8" x14ac:dyDescent="0.25">
      <c r="A35" s="2" t="s">
        <v>19</v>
      </c>
      <c r="G35" s="14">
        <f>G13/G33</f>
        <v>11.648474912636441</v>
      </c>
      <c r="H35" s="23" t="s">
        <v>5</v>
      </c>
    </row>
    <row r="36" spans="1:8" x14ac:dyDescent="0.25">
      <c r="A36" s="2" t="s">
        <v>20</v>
      </c>
      <c r="G36" s="15">
        <f>G33/PMT(G24,G23,-1)/G13</f>
        <v>0.99581720939932261</v>
      </c>
    </row>
  </sheetData>
  <sheetProtection sheet="1" objects="1" scenarios="1"/>
  <mergeCells count="1">
    <mergeCell ref="B7:H7"/>
  </mergeCells>
  <phoneticPr fontId="0" type="noConversion"/>
  <pageMargins left="0.75" right="0.75" top="1" bottom="1" header="0.5" footer="0.5"/>
  <pageSetup orientation="portrait" r:id="rId1"/>
  <headerFooter alignWithMargins="0">
    <oddFooter>&amp;R&amp;9&amp;F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Analysis North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Mitchell</dc:creator>
  <cp:lastModifiedBy>Stacy Flora</cp:lastModifiedBy>
  <cp:lastPrinted>2018-02-01T21:22:24Z</cp:lastPrinted>
  <dcterms:created xsi:type="dcterms:W3CDTF">2000-11-30T06:20:34Z</dcterms:created>
  <dcterms:modified xsi:type="dcterms:W3CDTF">2023-03-28T08:37:00Z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